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5180" windowHeight="9090"/>
  </bookViews>
  <sheets>
    <sheet name="Anne Goodall's Loan" sheetId="1" r:id="rId1"/>
  </sheets>
  <calcPr calcId="145621"/>
</workbook>
</file>

<file path=xl/calcChain.xml><?xml version="1.0" encoding="utf-8"?>
<calcChain xmlns="http://schemas.openxmlformats.org/spreadsheetml/2006/main">
  <c r="C7" i="1" l="1"/>
  <c r="C8" i="1"/>
  <c r="C14" i="1"/>
  <c r="B14" i="1"/>
  <c r="D14" i="1"/>
  <c r="E14" i="1"/>
  <c r="F14" i="1"/>
  <c r="G14" i="1"/>
  <c r="E15" i="1"/>
  <c r="D15" i="1"/>
  <c r="F15" i="1"/>
  <c r="G15" i="1"/>
  <c r="E16" i="1"/>
  <c r="D16" i="1"/>
  <c r="F16" i="1"/>
  <c r="G16" i="1"/>
  <c r="E17" i="1"/>
  <c r="D17" i="1"/>
  <c r="F17" i="1"/>
  <c r="G17" i="1"/>
  <c r="E18" i="1"/>
  <c r="D18" i="1"/>
  <c r="F18" i="1"/>
  <c r="G18" i="1"/>
  <c r="E19" i="1"/>
  <c r="D19" i="1"/>
  <c r="F19" i="1"/>
  <c r="G19" i="1"/>
  <c r="E20" i="1"/>
  <c r="D20" i="1"/>
  <c r="F20" i="1"/>
  <c r="G20" i="1"/>
  <c r="E21" i="1"/>
  <c r="D21" i="1"/>
  <c r="F21" i="1"/>
  <c r="G21" i="1"/>
  <c r="E22" i="1"/>
  <c r="D22" i="1"/>
  <c r="F22" i="1"/>
  <c r="G22" i="1"/>
  <c r="E23" i="1"/>
  <c r="D23" i="1"/>
  <c r="F23" i="1"/>
  <c r="G23" i="1"/>
  <c r="E24" i="1"/>
  <c r="D24" i="1"/>
  <c r="F24" i="1"/>
  <c r="G24" i="1"/>
  <c r="E25" i="1"/>
  <c r="A15" i="1"/>
  <c r="C15" i="1" s="1"/>
  <c r="A16" i="1"/>
  <c r="C16" i="1" s="1"/>
  <c r="A17" i="1"/>
  <c r="C17" i="1" s="1"/>
  <c r="A18" i="1"/>
  <c r="C18" i="1" s="1"/>
  <c r="A19" i="1"/>
  <c r="C19" i="1" s="1"/>
  <c r="A20" i="1"/>
  <c r="C20" i="1" s="1"/>
  <c r="A21" i="1"/>
  <c r="C21" i="1" s="1"/>
  <c r="A22" i="1"/>
  <c r="C22" i="1" s="1"/>
  <c r="A23" i="1"/>
  <c r="C23" i="1" s="1"/>
  <c r="A24" i="1"/>
  <c r="C24" i="1" s="1"/>
  <c r="A25" i="1"/>
  <c r="C25" i="1" s="1"/>
  <c r="D25" i="1"/>
  <c r="F25" i="1"/>
  <c r="G25" i="1"/>
  <c r="D26" i="1"/>
  <c r="E26" i="1"/>
  <c r="F26" i="1"/>
  <c r="G26" i="1"/>
  <c r="B15" i="1" l="1"/>
  <c r="B16" i="1"/>
  <c r="B25" i="1"/>
  <c r="B24" i="1"/>
  <c r="B23" i="1"/>
  <c r="B22" i="1"/>
  <c r="B21" i="1"/>
  <c r="B20" i="1"/>
  <c r="B19" i="1"/>
  <c r="B18" i="1"/>
  <c r="B17" i="1"/>
</calcChain>
</file>

<file path=xl/sharedStrings.xml><?xml version="1.0" encoding="utf-8"?>
<sst xmlns="http://schemas.openxmlformats.org/spreadsheetml/2006/main" count="18" uniqueCount="18">
  <si>
    <t>Amortization Schedule</t>
  </si>
  <si>
    <t>Purchase Price:</t>
  </si>
  <si>
    <t>Down Pmt Pct:</t>
  </si>
  <si>
    <t>Down Pmt:</t>
  </si>
  <si>
    <t>Loan Amount:</t>
  </si>
  <si>
    <t>Term (Months):</t>
  </si>
  <si>
    <t>Interest Rate:</t>
  </si>
  <si>
    <t>First Payment:</t>
  </si>
  <si>
    <t>Pmt No.</t>
  </si>
  <si>
    <t>Year</t>
  </si>
  <si>
    <t>Month</t>
  </si>
  <si>
    <t>Payment</t>
  </si>
  <si>
    <t>Interest</t>
  </si>
  <si>
    <t>Principal</t>
  </si>
  <si>
    <t>Balance</t>
  </si>
  <si>
    <t>Prepared for blank</t>
  </si>
  <si>
    <t>Generated on date</t>
  </si>
  <si>
    <t>1st Year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</si>
</sst>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m/d/yyyy;@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</font>
    <font>
      <b/>
      <sz val="12"/>
      <name val="Arial"/>
    </font>
    <font>
      <i/>
      <sz val="10"/>
      <name val="Arial"/>
    </font>
    <font>
      <b/>
      <i/>
      <sz val="10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2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7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7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0" fontId="0" fillId="0" borderId="0" xfId="0" applyProtection="1"/>
    <xf numFmtId="0" fontId="2" fillId="0" borderId="0" xfId="0" applyFont="1" applyProtection="1"/>
    <xf numFmtId="7" fontId="0" fillId="0" borderId="0" xfId="0" applyNumberFormat="1" applyProtection="1"/>
    <xf numFmtId="0" fontId="5" fillId="2" borderId="1" xfId="0" applyFont="1" applyFill="1" applyBorder="1" applyAlignment="1" applyProtection="1">
      <alignment horizontal="right"/>
    </xf>
    <xf numFmtId="7" fontId="5" fillId="2" borderId="1" xfId="0" applyNumberFormat="1" applyFont="1" applyFill="1" applyBorder="1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0" fontId="1" fillId="4" borderId="0" xfId="2" applyBorder="1" applyAlignment="1" applyProtection="1"/>
    <xf numFmtId="0" fontId="1" fillId="4" borderId="0" xfId="2" applyNumberFormat="1" applyBorder="1" applyAlignment="1" applyProtection="1"/>
    <xf numFmtId="7" fontId="1" fillId="4" borderId="0" xfId="2" applyNumberFormat="1" applyBorder="1" applyAlignment="1" applyProtection="1"/>
    <xf numFmtId="0" fontId="1" fillId="3" borderId="2" xfId="1" applyBorder="1" applyAlignment="1" applyProtection="1"/>
    <xf numFmtId="0" fontId="1" fillId="3" borderId="2" xfId="1" applyNumberFormat="1" applyBorder="1" applyAlignment="1" applyProtection="1"/>
    <xf numFmtId="7" fontId="1" fillId="3" borderId="2" xfId="1" applyNumberFormat="1" applyBorder="1" applyAlignment="1" applyProtection="1"/>
  </cellXfs>
  <cellStyles count="3">
    <cellStyle name="20% - Accent5" xfId="2" builtinId="46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03"/>
  <sheetViews>
    <sheetView showGridLines="0" tabSelected="1" showOutlineSymbols="0" workbookViewId="0">
      <pane ySplit="13" topLeftCell="A14" activePane="bottomLeft" state="frozen"/>
      <selection pane="bottomLeft" activeCell="F7" sqref="F7"/>
    </sheetView>
  </sheetViews>
  <sheetFormatPr defaultRowHeight="12.75" outlineLevelRow="2" x14ac:dyDescent="0.2"/>
  <cols>
    <col min="1" max="1" width="10.5703125" customWidth="1"/>
    <col min="2" max="2" width="10" customWidth="1"/>
    <col min="3" max="7" width="11.7109375" customWidth="1"/>
  </cols>
  <sheetData>
    <row r="1" spans="1:7" ht="18" x14ac:dyDescent="0.25">
      <c r="A1" s="6" t="s">
        <v>0</v>
      </c>
      <c r="B1" s="5"/>
      <c r="C1" s="5"/>
      <c r="D1" s="5"/>
      <c r="E1" s="5"/>
      <c r="F1" s="5"/>
      <c r="G1" s="5"/>
    </row>
    <row r="2" spans="1:7" ht="15.75" x14ac:dyDescent="0.25">
      <c r="A2" s="1" t="s">
        <v>15</v>
      </c>
      <c r="B2" s="5"/>
      <c r="C2" s="5"/>
      <c r="D2" s="5"/>
      <c r="E2" s="5"/>
      <c r="F2" s="5"/>
      <c r="G2" s="5"/>
    </row>
    <row r="3" spans="1:7" x14ac:dyDescent="0.2">
      <c r="A3" s="2" t="s">
        <v>16</v>
      </c>
      <c r="B3" s="5"/>
      <c r="C3" s="5"/>
      <c r="D3" s="5"/>
      <c r="E3" s="5"/>
      <c r="F3" s="5"/>
      <c r="G3" s="5"/>
    </row>
    <row r="4" spans="1:7" x14ac:dyDescent="0.2">
      <c r="A4" s="5"/>
      <c r="B4" s="5"/>
      <c r="C4" s="5"/>
      <c r="D4" s="5"/>
      <c r="E4" s="5"/>
      <c r="F4" s="5"/>
      <c r="G4" s="5"/>
    </row>
    <row r="5" spans="1:7" x14ac:dyDescent="0.2">
      <c r="A5" s="5" t="s">
        <v>1</v>
      </c>
      <c r="B5" s="5"/>
      <c r="C5" s="3">
        <v>200000</v>
      </c>
      <c r="D5" s="5"/>
      <c r="E5" s="5"/>
      <c r="F5" s="5"/>
      <c r="G5" s="5"/>
    </row>
    <row r="6" spans="1:7" x14ac:dyDescent="0.2">
      <c r="A6" s="5" t="s">
        <v>2</v>
      </c>
      <c r="B6" s="5"/>
      <c r="C6" s="4">
        <v>0.2</v>
      </c>
      <c r="D6" s="5"/>
      <c r="E6" s="5"/>
      <c r="F6" s="5"/>
      <c r="G6" s="5"/>
    </row>
    <row r="7" spans="1:7" x14ac:dyDescent="0.2">
      <c r="A7" s="5" t="s">
        <v>3</v>
      </c>
      <c r="B7" s="5"/>
      <c r="C7" s="7">
        <f>$C$5*$C$6</f>
        <v>40000</v>
      </c>
      <c r="D7" s="5"/>
      <c r="E7" s="5"/>
      <c r="F7" s="5"/>
      <c r="G7" s="5"/>
    </row>
    <row r="8" spans="1:7" x14ac:dyDescent="0.2">
      <c r="A8" s="5" t="s">
        <v>4</v>
      </c>
      <c r="B8" s="5"/>
      <c r="C8" s="7">
        <f>$C$5-C$7</f>
        <v>160000</v>
      </c>
      <c r="D8" s="5"/>
      <c r="E8" s="5"/>
      <c r="F8" s="5"/>
      <c r="G8" s="5"/>
    </row>
    <row r="9" spans="1:7" x14ac:dyDescent="0.2">
      <c r="A9" s="5" t="s">
        <v>5</v>
      </c>
      <c r="B9" s="5"/>
      <c r="C9" s="5">
        <v>100</v>
      </c>
      <c r="D9" s="5"/>
      <c r="E9" s="5"/>
      <c r="F9" s="5"/>
      <c r="G9" s="5"/>
    </row>
    <row r="10" spans="1:7" x14ac:dyDescent="0.2">
      <c r="A10" s="5" t="s">
        <v>6</v>
      </c>
      <c r="B10" s="5"/>
      <c r="C10" s="4">
        <v>0.05</v>
      </c>
      <c r="D10" s="5"/>
      <c r="E10" s="5"/>
      <c r="F10" s="5"/>
      <c r="G10" s="5"/>
    </row>
    <row r="11" spans="1:7" x14ac:dyDescent="0.2">
      <c r="A11" s="5" t="s">
        <v>7</v>
      </c>
      <c r="B11" s="5"/>
      <c r="C11" s="10">
        <v>37926</v>
      </c>
      <c r="D11" s="5"/>
      <c r="E11" s="5"/>
      <c r="F11" s="5"/>
      <c r="G11" s="5"/>
    </row>
    <row r="12" spans="1:7" x14ac:dyDescent="0.2">
      <c r="A12" s="5"/>
      <c r="B12" s="5"/>
      <c r="C12" s="5"/>
      <c r="D12" s="5"/>
      <c r="E12" s="5"/>
      <c r="F12" s="5"/>
      <c r="G12" s="5"/>
    </row>
    <row r="13" spans="1:7" ht="13.5" thickBot="1" x14ac:dyDescent="0.25">
      <c r="A13" s="8" t="s">
        <v>8</v>
      </c>
      <c r="B13" s="8" t="s">
        <v>9</v>
      </c>
      <c r="C13" s="8" t="s">
        <v>10</v>
      </c>
      <c r="D13" s="9" t="s">
        <v>11</v>
      </c>
      <c r="E13" s="9" t="s">
        <v>12</v>
      </c>
      <c r="F13" s="9" t="s">
        <v>13</v>
      </c>
      <c r="G13" s="9" t="s">
        <v>14</v>
      </c>
    </row>
    <row r="14" spans="1:7" ht="15" outlineLevel="2" x14ac:dyDescent="0.25">
      <c r="A14" s="11">
        <v>1</v>
      </c>
      <c r="B14" s="12">
        <f>YEAR(DATE(YEAR($C$11), MONTH($C$11) + A14 - 1, DAY($C$11)))</f>
        <v>2003</v>
      </c>
      <c r="C14" s="12">
        <f>MONTH(DATE(YEAR($C$11), MONTH($C$11) + A14 - 1, DAY($C$11)))</f>
        <v>11</v>
      </c>
      <c r="D14" s="13">
        <f>PMT(C10/12,C9,-C8)</f>
        <v>1959.6981228678039</v>
      </c>
      <c r="E14" s="13">
        <f>C8*(C10/12)</f>
        <v>666.66666666666663</v>
      </c>
      <c r="F14" s="13">
        <f t="shared" ref="F14:F25" si="0">D14-E14</f>
        <v>1293.0314562011372</v>
      </c>
      <c r="G14" s="13">
        <f>C8-F14</f>
        <v>158706.96854379887</v>
      </c>
    </row>
    <row r="15" spans="1:7" ht="15" outlineLevel="2" x14ac:dyDescent="0.25">
      <c r="A15" s="11">
        <f t="shared" ref="A15:A25" si="1">A14+1</f>
        <v>2</v>
      </c>
      <c r="B15" s="12">
        <f>YEAR(DATE(YEAR($C$11), MONTH($C$11) + A15 - 1, DAY($C$11)))</f>
        <v>2003</v>
      </c>
      <c r="C15" s="12">
        <f>MONTH(DATE(YEAR($C$11), MONTH($C$11) + A15 - 1, DAY($C$11)))</f>
        <v>12</v>
      </c>
      <c r="D15" s="13">
        <f t="shared" ref="D15:D25" si="2">D14</f>
        <v>1959.6981228678039</v>
      </c>
      <c r="E15" s="13">
        <f>G14*(C10/12)</f>
        <v>661.27903559916194</v>
      </c>
      <c r="F15" s="13">
        <f t="shared" si="0"/>
        <v>1298.419087268642</v>
      </c>
      <c r="G15" s="13">
        <f t="shared" ref="G15:G25" si="3">G14-F15</f>
        <v>157408.54945653022</v>
      </c>
    </row>
    <row r="16" spans="1:7" ht="15" outlineLevel="2" x14ac:dyDescent="0.25">
      <c r="A16" s="11">
        <f t="shared" si="1"/>
        <v>3</v>
      </c>
      <c r="B16" s="12">
        <f>YEAR(DATE(YEAR($C$11), MONTH($C$11) + A16 - 1, DAY($C$11)))</f>
        <v>2004</v>
      </c>
      <c r="C16" s="12">
        <f t="shared" ref="C16:C25" si="4">MONTH(DATE(YEAR($C$11), MONTH($C$11) + A16 - 1, DAY($C$11)))</f>
        <v>1</v>
      </c>
      <c r="D16" s="13">
        <f t="shared" si="2"/>
        <v>1959.6981228678039</v>
      </c>
      <c r="E16" s="13">
        <f>G15*(C10/12)</f>
        <v>655.86895606887595</v>
      </c>
      <c r="F16" s="13">
        <f t="shared" si="0"/>
        <v>1303.8291667989279</v>
      </c>
      <c r="G16" s="13">
        <f t="shared" si="3"/>
        <v>156104.72028973128</v>
      </c>
    </row>
    <row r="17" spans="1:7" ht="15" outlineLevel="2" x14ac:dyDescent="0.25">
      <c r="A17" s="11">
        <f t="shared" si="1"/>
        <v>4</v>
      </c>
      <c r="B17" s="12">
        <f t="shared" ref="B17:B25" si="5">YEAR(DATE(YEAR($C$11), MONTH($C$11) + A17 - 1, DAY($C$11)))</f>
        <v>2004</v>
      </c>
      <c r="C17" s="12">
        <f t="shared" si="4"/>
        <v>2</v>
      </c>
      <c r="D17" s="13">
        <f t="shared" si="2"/>
        <v>1959.6981228678039</v>
      </c>
      <c r="E17" s="13">
        <f>G16*(C10/12)</f>
        <v>650.43633454054702</v>
      </c>
      <c r="F17" s="13">
        <f t="shared" si="0"/>
        <v>1309.2617883272569</v>
      </c>
      <c r="G17" s="13">
        <f t="shared" si="3"/>
        <v>154795.45850140403</v>
      </c>
    </row>
    <row r="18" spans="1:7" ht="15" outlineLevel="2" x14ac:dyDescent="0.25">
      <c r="A18" s="11">
        <f t="shared" si="1"/>
        <v>5</v>
      </c>
      <c r="B18" s="12">
        <f t="shared" si="5"/>
        <v>2004</v>
      </c>
      <c r="C18" s="12">
        <f t="shared" si="4"/>
        <v>3</v>
      </c>
      <c r="D18" s="13">
        <f t="shared" si="2"/>
        <v>1959.6981228678039</v>
      </c>
      <c r="E18" s="13">
        <f>G17*(C10/12)</f>
        <v>644.98107708918349</v>
      </c>
      <c r="F18" s="13">
        <f t="shared" si="0"/>
        <v>1314.7170457786206</v>
      </c>
      <c r="G18" s="13">
        <f t="shared" si="3"/>
        <v>153480.74145562542</v>
      </c>
    </row>
    <row r="19" spans="1:7" ht="15" outlineLevel="2" x14ac:dyDescent="0.25">
      <c r="A19" s="11">
        <f t="shared" si="1"/>
        <v>6</v>
      </c>
      <c r="B19" s="12">
        <f t="shared" si="5"/>
        <v>2004</v>
      </c>
      <c r="C19" s="12">
        <f t="shared" si="4"/>
        <v>4</v>
      </c>
      <c r="D19" s="13">
        <f t="shared" si="2"/>
        <v>1959.6981228678039</v>
      </c>
      <c r="E19" s="13">
        <f>G18*(C10/12)</f>
        <v>639.50308939843922</v>
      </c>
      <c r="F19" s="13">
        <f t="shared" si="0"/>
        <v>1320.1950334693647</v>
      </c>
      <c r="G19" s="13">
        <f t="shared" si="3"/>
        <v>152160.54642215607</v>
      </c>
    </row>
    <row r="20" spans="1:7" ht="15" outlineLevel="2" x14ac:dyDescent="0.25">
      <c r="A20" s="11">
        <f t="shared" si="1"/>
        <v>7</v>
      </c>
      <c r="B20" s="12">
        <f t="shared" si="5"/>
        <v>2004</v>
      </c>
      <c r="C20" s="12">
        <f t="shared" si="4"/>
        <v>5</v>
      </c>
      <c r="D20" s="13">
        <f t="shared" si="2"/>
        <v>1959.6981228678039</v>
      </c>
      <c r="E20" s="13">
        <f>G19*(C10/12)</f>
        <v>634.00227675898361</v>
      </c>
      <c r="F20" s="13">
        <f t="shared" si="0"/>
        <v>1325.6958461088202</v>
      </c>
      <c r="G20" s="13">
        <f t="shared" si="3"/>
        <v>150834.85057604726</v>
      </c>
    </row>
    <row r="21" spans="1:7" ht="15" outlineLevel="2" x14ac:dyDescent="0.25">
      <c r="A21" s="11">
        <f t="shared" si="1"/>
        <v>8</v>
      </c>
      <c r="B21" s="12">
        <f t="shared" si="5"/>
        <v>2004</v>
      </c>
      <c r="C21" s="12">
        <f t="shared" si="4"/>
        <v>6</v>
      </c>
      <c r="D21" s="13">
        <f t="shared" si="2"/>
        <v>1959.6981228678039</v>
      </c>
      <c r="E21" s="13">
        <f>G20*(C10/12)</f>
        <v>628.47854406686361</v>
      </c>
      <c r="F21" s="13">
        <f t="shared" si="0"/>
        <v>1331.2195788009403</v>
      </c>
      <c r="G21" s="13">
        <f t="shared" si="3"/>
        <v>149503.63099724634</v>
      </c>
    </row>
    <row r="22" spans="1:7" ht="15" outlineLevel="2" x14ac:dyDescent="0.25">
      <c r="A22" s="11">
        <f t="shared" si="1"/>
        <v>9</v>
      </c>
      <c r="B22" s="12">
        <f t="shared" si="5"/>
        <v>2004</v>
      </c>
      <c r="C22" s="12">
        <f t="shared" si="4"/>
        <v>7</v>
      </c>
      <c r="D22" s="13">
        <f t="shared" si="2"/>
        <v>1959.6981228678039</v>
      </c>
      <c r="E22" s="13">
        <f>G21*(C10/12)</f>
        <v>622.93179582185974</v>
      </c>
      <c r="F22" s="13">
        <f t="shared" si="0"/>
        <v>1336.7663270459443</v>
      </c>
      <c r="G22" s="13">
        <f t="shared" si="3"/>
        <v>148166.86467020039</v>
      </c>
    </row>
    <row r="23" spans="1:7" ht="15" outlineLevel="2" x14ac:dyDescent="0.25">
      <c r="A23" s="11">
        <f t="shared" si="1"/>
        <v>10</v>
      </c>
      <c r="B23" s="12">
        <f t="shared" si="5"/>
        <v>2004</v>
      </c>
      <c r="C23" s="12">
        <f t="shared" si="4"/>
        <v>8</v>
      </c>
      <c r="D23" s="13">
        <f t="shared" si="2"/>
        <v>1959.6981228678039</v>
      </c>
      <c r="E23" s="13">
        <f>G22*(C10/12)</f>
        <v>617.36193612583497</v>
      </c>
      <c r="F23" s="13">
        <f t="shared" si="0"/>
        <v>1342.336186741969</v>
      </c>
      <c r="G23" s="13">
        <f t="shared" si="3"/>
        <v>146824.52848345842</v>
      </c>
    </row>
    <row r="24" spans="1:7" ht="15" outlineLevel="2" x14ac:dyDescent="0.25">
      <c r="A24" s="11">
        <f t="shared" si="1"/>
        <v>11</v>
      </c>
      <c r="B24" s="12">
        <f t="shared" si="5"/>
        <v>2004</v>
      </c>
      <c r="C24" s="12">
        <f t="shared" si="4"/>
        <v>9</v>
      </c>
      <c r="D24" s="13">
        <f t="shared" si="2"/>
        <v>1959.6981228678039</v>
      </c>
      <c r="E24" s="13">
        <f>G23*(C10/12)</f>
        <v>611.7688686810767</v>
      </c>
      <c r="F24" s="13">
        <f t="shared" si="0"/>
        <v>1347.9292541867271</v>
      </c>
      <c r="G24" s="13">
        <f t="shared" si="3"/>
        <v>145476.5992292717</v>
      </c>
    </row>
    <row r="25" spans="1:7" ht="15" outlineLevel="2" x14ac:dyDescent="0.25">
      <c r="A25" s="11">
        <f t="shared" si="1"/>
        <v>12</v>
      </c>
      <c r="B25" s="12">
        <f t="shared" si="5"/>
        <v>2004</v>
      </c>
      <c r="C25" s="12">
        <f t="shared" si="4"/>
        <v>10</v>
      </c>
      <c r="D25" s="13">
        <f t="shared" si="2"/>
        <v>1959.6981228678039</v>
      </c>
      <c r="E25" s="13">
        <f>G24*(C10/12)</f>
        <v>606.15249678863211</v>
      </c>
      <c r="F25" s="13">
        <f t="shared" si="0"/>
        <v>1353.5456260791718</v>
      </c>
      <c r="G25" s="13">
        <f t="shared" si="3"/>
        <v>144123.05360319253</v>
      </c>
    </row>
    <row r="26" spans="1:7" ht="15.75" outlineLevel="1" thickBot="1" x14ac:dyDescent="0.3">
      <c r="A26" s="14" t="s">
        <v>17</v>
      </c>
      <c r="B26" s="15"/>
      <c r="C26" s="14"/>
      <c r="D26" s="16">
        <f>SUBTOTAL(9,D14:D25)</f>
        <v>23516.37747441365</v>
      </c>
      <c r="E26" s="16">
        <f>SUBTOTAL(9,E14:E25)</f>
        <v>7639.4310776061266</v>
      </c>
      <c r="F26" s="16">
        <f>SUBTOTAL(9,F14:F25)</f>
        <v>15876.946396807523</v>
      </c>
      <c r="G26" s="16">
        <f>G25</f>
        <v>144123.05360319253</v>
      </c>
    </row>
    <row r="27" spans="1:7" ht="13.5" outlineLevel="2" thickTop="1" x14ac:dyDescent="0.2"/>
    <row r="28" spans="1:7" outlineLevel="2" x14ac:dyDescent="0.2"/>
    <row r="29" spans="1:7" outlineLevel="2" x14ac:dyDescent="0.2"/>
    <row r="30" spans="1:7" outlineLevel="2" x14ac:dyDescent="0.2"/>
    <row r="31" spans="1:7" outlineLevel="2" x14ac:dyDescent="0.2"/>
    <row r="32" spans="1:7" outlineLevel="2" x14ac:dyDescent="0.2"/>
    <row r="33" outlineLevel="2" x14ac:dyDescent="0.2"/>
    <row r="34" outlineLevel="2" x14ac:dyDescent="0.2"/>
    <row r="35" outlineLevel="2" x14ac:dyDescent="0.2"/>
    <row r="36" outlineLevel="2" x14ac:dyDescent="0.2"/>
    <row r="37" outlineLevel="2" x14ac:dyDescent="0.2"/>
    <row r="38" outlineLevel="2" x14ac:dyDescent="0.2"/>
    <row r="39" outlineLevel="1" x14ac:dyDescent="0.2"/>
    <row r="40" outlineLevel="2" x14ac:dyDescent="0.2"/>
    <row r="41" outlineLevel="2" x14ac:dyDescent="0.2"/>
    <row r="42" outlineLevel="2" x14ac:dyDescent="0.2"/>
    <row r="43" outlineLevel="2" x14ac:dyDescent="0.2"/>
    <row r="44" outlineLevel="2" x14ac:dyDescent="0.2"/>
    <row r="45" outlineLevel="2" x14ac:dyDescent="0.2"/>
    <row r="46" outlineLevel="2" x14ac:dyDescent="0.2"/>
    <row r="47" outlineLevel="2" x14ac:dyDescent="0.2"/>
    <row r="48" outlineLevel="2" x14ac:dyDescent="0.2"/>
    <row r="49" outlineLevel="2" x14ac:dyDescent="0.2"/>
    <row r="50" outlineLevel="2" x14ac:dyDescent="0.2"/>
    <row r="51" outlineLevel="2" x14ac:dyDescent="0.2"/>
    <row r="52" outlineLevel="1" x14ac:dyDescent="0.2"/>
    <row r="53" outlineLevel="2" x14ac:dyDescent="0.2"/>
    <row r="54" outlineLevel="2" x14ac:dyDescent="0.2"/>
    <row r="55" outlineLevel="2" x14ac:dyDescent="0.2"/>
    <row r="56" outlineLevel="2" x14ac:dyDescent="0.2"/>
    <row r="57" outlineLevel="2" x14ac:dyDescent="0.2"/>
    <row r="58" outlineLevel="2" x14ac:dyDescent="0.2"/>
    <row r="59" outlineLevel="2" x14ac:dyDescent="0.2"/>
    <row r="60" outlineLevel="2" x14ac:dyDescent="0.2"/>
    <row r="61" outlineLevel="2" x14ac:dyDescent="0.2"/>
    <row r="62" outlineLevel="2" x14ac:dyDescent="0.2"/>
    <row r="63" outlineLevel="2" x14ac:dyDescent="0.2"/>
    <row r="64" outlineLevel="2" x14ac:dyDescent="0.2"/>
    <row r="65" outlineLevel="1" x14ac:dyDescent="0.2"/>
    <row r="66" outlineLevel="2" x14ac:dyDescent="0.2"/>
    <row r="67" outlineLevel="2" x14ac:dyDescent="0.2"/>
    <row r="68" outlineLevel="2" x14ac:dyDescent="0.2"/>
    <row r="69" outlineLevel="2" x14ac:dyDescent="0.2"/>
    <row r="70" outlineLevel="2" x14ac:dyDescent="0.2"/>
    <row r="71" outlineLevel="2" x14ac:dyDescent="0.2"/>
    <row r="72" outlineLevel="2" x14ac:dyDescent="0.2"/>
    <row r="73" outlineLevel="2" x14ac:dyDescent="0.2"/>
    <row r="74" outlineLevel="2" x14ac:dyDescent="0.2"/>
    <row r="75" outlineLevel="2" x14ac:dyDescent="0.2"/>
    <row r="76" outlineLevel="2" x14ac:dyDescent="0.2"/>
    <row r="77" outlineLevel="2" x14ac:dyDescent="0.2"/>
    <row r="78" outlineLevel="1" x14ac:dyDescent="0.2"/>
    <row r="79" outlineLevel="2" x14ac:dyDescent="0.2"/>
    <row r="80" outlineLevel="2" x14ac:dyDescent="0.2"/>
    <row r="81" outlineLevel="2" x14ac:dyDescent="0.2"/>
    <row r="82" outlineLevel="2" x14ac:dyDescent="0.2"/>
    <row r="83" outlineLevel="2" x14ac:dyDescent="0.2"/>
    <row r="84" outlineLevel="2" x14ac:dyDescent="0.2"/>
    <row r="85" outlineLevel="2" x14ac:dyDescent="0.2"/>
    <row r="86" outlineLevel="2" x14ac:dyDescent="0.2"/>
    <row r="87" outlineLevel="2" x14ac:dyDescent="0.2"/>
    <row r="88" outlineLevel="2" x14ac:dyDescent="0.2"/>
    <row r="89" outlineLevel="2" x14ac:dyDescent="0.2"/>
    <row r="90" outlineLevel="2" x14ac:dyDescent="0.2"/>
    <row r="91" outlineLevel="1" x14ac:dyDescent="0.2"/>
    <row r="92" outlineLevel="2" x14ac:dyDescent="0.2"/>
    <row r="93" outlineLevel="2" x14ac:dyDescent="0.2"/>
    <row r="94" outlineLevel="2" x14ac:dyDescent="0.2"/>
    <row r="95" outlineLevel="2" x14ac:dyDescent="0.2"/>
    <row r="96" outlineLevel="2" x14ac:dyDescent="0.2"/>
    <row r="97" outlineLevel="2" x14ac:dyDescent="0.2"/>
    <row r="98" outlineLevel="2" x14ac:dyDescent="0.2"/>
    <row r="99" outlineLevel="2" x14ac:dyDescent="0.2"/>
    <row r="100" outlineLevel="2" x14ac:dyDescent="0.2"/>
    <row r="101" outlineLevel="2" x14ac:dyDescent="0.2"/>
    <row r="102" outlineLevel="2" x14ac:dyDescent="0.2"/>
    <row r="103" outlineLevel="2" x14ac:dyDescent="0.2"/>
    <row r="104" outlineLevel="1" x14ac:dyDescent="0.2"/>
    <row r="105" outlineLevel="2" x14ac:dyDescent="0.2"/>
    <row r="106" outlineLevel="2" x14ac:dyDescent="0.2"/>
    <row r="107" outlineLevel="2" x14ac:dyDescent="0.2"/>
    <row r="108" outlineLevel="2" x14ac:dyDescent="0.2"/>
    <row r="109" outlineLevel="2" x14ac:dyDescent="0.2"/>
    <row r="110" outlineLevel="2" x14ac:dyDescent="0.2"/>
    <row r="111" outlineLevel="2" x14ac:dyDescent="0.2"/>
    <row r="112" outlineLevel="2" x14ac:dyDescent="0.2"/>
    <row r="113" outlineLevel="2" x14ac:dyDescent="0.2"/>
    <row r="114" outlineLevel="2" x14ac:dyDescent="0.2"/>
    <row r="115" outlineLevel="2" x14ac:dyDescent="0.2"/>
    <row r="116" outlineLevel="2" x14ac:dyDescent="0.2"/>
    <row r="117" outlineLevel="1" x14ac:dyDescent="0.2"/>
    <row r="118" outlineLevel="2" x14ac:dyDescent="0.2"/>
    <row r="119" outlineLevel="2" x14ac:dyDescent="0.2"/>
    <row r="120" outlineLevel="2" x14ac:dyDescent="0.2"/>
    <row r="121" outlineLevel="2" x14ac:dyDescent="0.2"/>
    <row r="122" outlineLevel="2" x14ac:dyDescent="0.2"/>
    <row r="123" outlineLevel="2" x14ac:dyDescent="0.2"/>
    <row r="124" outlineLevel="2" x14ac:dyDescent="0.2"/>
    <row r="125" outlineLevel="2" x14ac:dyDescent="0.2"/>
    <row r="126" outlineLevel="2" x14ac:dyDescent="0.2"/>
    <row r="127" outlineLevel="2" x14ac:dyDescent="0.2"/>
    <row r="128" outlineLevel="2" x14ac:dyDescent="0.2"/>
    <row r="129" outlineLevel="2" x14ac:dyDescent="0.2"/>
    <row r="130" outlineLevel="1" x14ac:dyDescent="0.2"/>
    <row r="131" outlineLevel="2" x14ac:dyDescent="0.2"/>
    <row r="132" outlineLevel="2" x14ac:dyDescent="0.2"/>
    <row r="133" outlineLevel="2" x14ac:dyDescent="0.2"/>
    <row r="134" outlineLevel="2" x14ac:dyDescent="0.2"/>
    <row r="135" outlineLevel="2" x14ac:dyDescent="0.2"/>
    <row r="136" outlineLevel="2" x14ac:dyDescent="0.2"/>
    <row r="137" outlineLevel="2" x14ac:dyDescent="0.2"/>
    <row r="138" outlineLevel="2" x14ac:dyDescent="0.2"/>
    <row r="139" outlineLevel="2" x14ac:dyDescent="0.2"/>
    <row r="140" outlineLevel="2" x14ac:dyDescent="0.2"/>
    <row r="141" outlineLevel="2" x14ac:dyDescent="0.2"/>
    <row r="142" outlineLevel="2" x14ac:dyDescent="0.2"/>
    <row r="143" outlineLevel="1" x14ac:dyDescent="0.2"/>
    <row r="144" outlineLevel="2" x14ac:dyDescent="0.2"/>
    <row r="145" outlineLevel="2" x14ac:dyDescent="0.2"/>
    <row r="146" outlineLevel="2" x14ac:dyDescent="0.2"/>
    <row r="147" outlineLevel="2" x14ac:dyDescent="0.2"/>
    <row r="148" outlineLevel="2" x14ac:dyDescent="0.2"/>
    <row r="149" outlineLevel="2" x14ac:dyDescent="0.2"/>
    <row r="150" outlineLevel="2" x14ac:dyDescent="0.2"/>
    <row r="151" outlineLevel="2" x14ac:dyDescent="0.2"/>
    <row r="152" outlineLevel="2" x14ac:dyDescent="0.2"/>
    <row r="153" outlineLevel="2" x14ac:dyDescent="0.2"/>
    <row r="154" outlineLevel="2" x14ac:dyDescent="0.2"/>
    <row r="155" outlineLevel="2" x14ac:dyDescent="0.2"/>
    <row r="156" outlineLevel="1" x14ac:dyDescent="0.2"/>
    <row r="157" outlineLevel="2" x14ac:dyDescent="0.2"/>
    <row r="158" outlineLevel="2" x14ac:dyDescent="0.2"/>
    <row r="159" outlineLevel="2" x14ac:dyDescent="0.2"/>
    <row r="160" outlineLevel="2" x14ac:dyDescent="0.2"/>
    <row r="161" outlineLevel="2" x14ac:dyDescent="0.2"/>
    <row r="162" outlineLevel="2" x14ac:dyDescent="0.2"/>
    <row r="163" outlineLevel="2" x14ac:dyDescent="0.2"/>
    <row r="164" outlineLevel="2" x14ac:dyDescent="0.2"/>
    <row r="165" outlineLevel="2" x14ac:dyDescent="0.2"/>
    <row r="166" outlineLevel="2" x14ac:dyDescent="0.2"/>
    <row r="167" outlineLevel="2" x14ac:dyDescent="0.2"/>
    <row r="168" outlineLevel="2" x14ac:dyDescent="0.2"/>
    <row r="169" outlineLevel="1" x14ac:dyDescent="0.2"/>
    <row r="170" outlineLevel="2" x14ac:dyDescent="0.2"/>
    <row r="171" outlineLevel="2" x14ac:dyDescent="0.2"/>
    <row r="172" outlineLevel="2" x14ac:dyDescent="0.2"/>
    <row r="173" outlineLevel="2" x14ac:dyDescent="0.2"/>
    <row r="174" outlineLevel="2" x14ac:dyDescent="0.2"/>
    <row r="175" outlineLevel="2" x14ac:dyDescent="0.2"/>
    <row r="176" outlineLevel="2" x14ac:dyDescent="0.2"/>
    <row r="177" outlineLevel="2" x14ac:dyDescent="0.2"/>
    <row r="178" outlineLevel="2" x14ac:dyDescent="0.2"/>
    <row r="179" outlineLevel="2" x14ac:dyDescent="0.2"/>
    <row r="180" outlineLevel="2" x14ac:dyDescent="0.2"/>
    <row r="181" outlineLevel="2" x14ac:dyDescent="0.2"/>
    <row r="182" outlineLevel="1" x14ac:dyDescent="0.2"/>
    <row r="183" outlineLevel="2" x14ac:dyDescent="0.2"/>
    <row r="184" outlineLevel="2" x14ac:dyDescent="0.2"/>
    <row r="185" outlineLevel="2" x14ac:dyDescent="0.2"/>
    <row r="186" outlineLevel="2" x14ac:dyDescent="0.2"/>
    <row r="187" outlineLevel="2" x14ac:dyDescent="0.2"/>
    <row r="188" outlineLevel="2" x14ac:dyDescent="0.2"/>
    <row r="189" outlineLevel="2" x14ac:dyDescent="0.2"/>
    <row r="190" outlineLevel="2" x14ac:dyDescent="0.2"/>
    <row r="191" outlineLevel="2" x14ac:dyDescent="0.2"/>
    <row r="192" outlineLevel="2" x14ac:dyDescent="0.2"/>
    <row r="193" outlineLevel="2" x14ac:dyDescent="0.2"/>
    <row r="194" outlineLevel="2" x14ac:dyDescent="0.2"/>
    <row r="195" outlineLevel="1" x14ac:dyDescent="0.2"/>
    <row r="196" outlineLevel="2" x14ac:dyDescent="0.2"/>
    <row r="197" outlineLevel="2" x14ac:dyDescent="0.2"/>
    <row r="198" outlineLevel="2" x14ac:dyDescent="0.2"/>
    <row r="199" outlineLevel="2" x14ac:dyDescent="0.2"/>
    <row r="200" outlineLevel="2" x14ac:dyDescent="0.2"/>
    <row r="201" outlineLevel="2" x14ac:dyDescent="0.2"/>
    <row r="202" outlineLevel="2" x14ac:dyDescent="0.2"/>
    <row r="203" outlineLevel="2" x14ac:dyDescent="0.2"/>
    <row r="204" outlineLevel="2" x14ac:dyDescent="0.2"/>
    <row r="205" outlineLevel="2" x14ac:dyDescent="0.2"/>
    <row r="206" outlineLevel="2" x14ac:dyDescent="0.2"/>
    <row r="207" outlineLevel="2" x14ac:dyDescent="0.2"/>
    <row r="208" outlineLevel="1" x14ac:dyDescent="0.2"/>
    <row r="209" outlineLevel="2" x14ac:dyDescent="0.2"/>
    <row r="210" outlineLevel="2" x14ac:dyDescent="0.2"/>
    <row r="211" outlineLevel="2" x14ac:dyDescent="0.2"/>
    <row r="212" outlineLevel="2" x14ac:dyDescent="0.2"/>
    <row r="213" outlineLevel="2" x14ac:dyDescent="0.2"/>
    <row r="214" outlineLevel="2" x14ac:dyDescent="0.2"/>
    <row r="215" outlineLevel="2" x14ac:dyDescent="0.2"/>
    <row r="216" outlineLevel="2" x14ac:dyDescent="0.2"/>
    <row r="217" outlineLevel="2" x14ac:dyDescent="0.2"/>
    <row r="218" outlineLevel="2" x14ac:dyDescent="0.2"/>
    <row r="219" outlineLevel="2" x14ac:dyDescent="0.2"/>
    <row r="220" outlineLevel="2" x14ac:dyDescent="0.2"/>
    <row r="221" outlineLevel="1" x14ac:dyDescent="0.2"/>
    <row r="222" outlineLevel="2" x14ac:dyDescent="0.2"/>
    <row r="223" outlineLevel="2" x14ac:dyDescent="0.2"/>
    <row r="224" outlineLevel="2" x14ac:dyDescent="0.2"/>
    <row r="225" outlineLevel="2" x14ac:dyDescent="0.2"/>
    <row r="226" outlineLevel="2" x14ac:dyDescent="0.2"/>
    <row r="227" outlineLevel="2" x14ac:dyDescent="0.2"/>
    <row r="228" outlineLevel="2" x14ac:dyDescent="0.2"/>
    <row r="229" outlineLevel="2" x14ac:dyDescent="0.2"/>
    <row r="230" outlineLevel="2" x14ac:dyDescent="0.2"/>
    <row r="231" outlineLevel="2" x14ac:dyDescent="0.2"/>
    <row r="232" outlineLevel="2" x14ac:dyDescent="0.2"/>
    <row r="233" outlineLevel="2" x14ac:dyDescent="0.2"/>
    <row r="234" outlineLevel="1" x14ac:dyDescent="0.2"/>
    <row r="235" outlineLevel="2" x14ac:dyDescent="0.2"/>
    <row r="236" outlineLevel="2" x14ac:dyDescent="0.2"/>
    <row r="237" outlineLevel="2" x14ac:dyDescent="0.2"/>
    <row r="238" outlineLevel="2" x14ac:dyDescent="0.2"/>
    <row r="239" outlineLevel="2" x14ac:dyDescent="0.2"/>
    <row r="240" outlineLevel="2" x14ac:dyDescent="0.2"/>
    <row r="241" outlineLevel="2" x14ac:dyDescent="0.2"/>
    <row r="242" outlineLevel="2" x14ac:dyDescent="0.2"/>
    <row r="243" outlineLevel="2" x14ac:dyDescent="0.2"/>
    <row r="244" outlineLevel="2" x14ac:dyDescent="0.2"/>
    <row r="245" outlineLevel="2" x14ac:dyDescent="0.2"/>
    <row r="246" outlineLevel="2" x14ac:dyDescent="0.2"/>
    <row r="247" outlineLevel="1" x14ac:dyDescent="0.2"/>
    <row r="248" outlineLevel="2" x14ac:dyDescent="0.2"/>
    <row r="249" outlineLevel="2" x14ac:dyDescent="0.2"/>
    <row r="250" outlineLevel="2" x14ac:dyDescent="0.2"/>
    <row r="251" outlineLevel="2" x14ac:dyDescent="0.2"/>
    <row r="252" outlineLevel="2" x14ac:dyDescent="0.2"/>
    <row r="253" outlineLevel="2" x14ac:dyDescent="0.2"/>
    <row r="254" outlineLevel="2" x14ac:dyDescent="0.2"/>
    <row r="255" outlineLevel="2" x14ac:dyDescent="0.2"/>
    <row r="256" outlineLevel="2" x14ac:dyDescent="0.2"/>
    <row r="257" outlineLevel="2" x14ac:dyDescent="0.2"/>
    <row r="258" outlineLevel="2" x14ac:dyDescent="0.2"/>
    <row r="259" outlineLevel="2" x14ac:dyDescent="0.2"/>
    <row r="260" outlineLevel="1" x14ac:dyDescent="0.2"/>
    <row r="261" outlineLevel="2" x14ac:dyDescent="0.2"/>
    <row r="262" outlineLevel="2" x14ac:dyDescent="0.2"/>
    <row r="263" outlineLevel="2" x14ac:dyDescent="0.2"/>
    <row r="264" outlineLevel="2" x14ac:dyDescent="0.2"/>
    <row r="265" outlineLevel="2" x14ac:dyDescent="0.2"/>
    <row r="266" outlineLevel="2" x14ac:dyDescent="0.2"/>
    <row r="267" outlineLevel="2" x14ac:dyDescent="0.2"/>
    <row r="268" outlineLevel="2" x14ac:dyDescent="0.2"/>
    <row r="269" outlineLevel="2" x14ac:dyDescent="0.2"/>
    <row r="270" outlineLevel="2" x14ac:dyDescent="0.2"/>
    <row r="271" outlineLevel="2" x14ac:dyDescent="0.2"/>
    <row r="272" outlineLevel="2" x14ac:dyDescent="0.2"/>
    <row r="273" outlineLevel="1" x14ac:dyDescent="0.2"/>
    <row r="274" outlineLevel="2" x14ac:dyDescent="0.2"/>
    <row r="275" outlineLevel="2" x14ac:dyDescent="0.2"/>
    <row r="276" outlineLevel="2" x14ac:dyDescent="0.2"/>
    <row r="277" outlineLevel="2" x14ac:dyDescent="0.2"/>
    <row r="278" outlineLevel="2" x14ac:dyDescent="0.2"/>
    <row r="279" outlineLevel="2" x14ac:dyDescent="0.2"/>
    <row r="280" outlineLevel="2" x14ac:dyDescent="0.2"/>
    <row r="281" outlineLevel="2" x14ac:dyDescent="0.2"/>
    <row r="282" outlineLevel="2" x14ac:dyDescent="0.2"/>
    <row r="283" outlineLevel="2" x14ac:dyDescent="0.2"/>
    <row r="284" outlineLevel="2" x14ac:dyDescent="0.2"/>
    <row r="285" outlineLevel="2" x14ac:dyDescent="0.2"/>
    <row r="286" outlineLevel="1" x14ac:dyDescent="0.2"/>
    <row r="287" outlineLevel="2" x14ac:dyDescent="0.2"/>
    <row r="288" outlineLevel="2" x14ac:dyDescent="0.2"/>
    <row r="289" outlineLevel="2" x14ac:dyDescent="0.2"/>
    <row r="290" outlineLevel="2" x14ac:dyDescent="0.2"/>
    <row r="291" outlineLevel="2" x14ac:dyDescent="0.2"/>
    <row r="292" outlineLevel="2" x14ac:dyDescent="0.2"/>
    <row r="293" outlineLevel="2" x14ac:dyDescent="0.2"/>
    <row r="294" outlineLevel="2" x14ac:dyDescent="0.2"/>
    <row r="295" outlineLevel="2" x14ac:dyDescent="0.2"/>
    <row r="296" outlineLevel="2" x14ac:dyDescent="0.2"/>
    <row r="297" outlineLevel="2" x14ac:dyDescent="0.2"/>
    <row r="298" outlineLevel="2" x14ac:dyDescent="0.2"/>
    <row r="299" outlineLevel="1" x14ac:dyDescent="0.2"/>
    <row r="300" outlineLevel="2" x14ac:dyDescent="0.2"/>
    <row r="301" outlineLevel="2" x14ac:dyDescent="0.2"/>
    <row r="302" outlineLevel="2" x14ac:dyDescent="0.2"/>
    <row r="303" outlineLevel="2" x14ac:dyDescent="0.2"/>
    <row r="304" outlineLevel="2" x14ac:dyDescent="0.2"/>
    <row r="305" outlineLevel="2" x14ac:dyDescent="0.2"/>
    <row r="306" outlineLevel="2" x14ac:dyDescent="0.2"/>
    <row r="307" outlineLevel="2" x14ac:dyDescent="0.2"/>
    <row r="308" outlineLevel="2" x14ac:dyDescent="0.2"/>
    <row r="309" outlineLevel="2" x14ac:dyDescent="0.2"/>
    <row r="310" outlineLevel="2" x14ac:dyDescent="0.2"/>
    <row r="311" outlineLevel="2" x14ac:dyDescent="0.2"/>
    <row r="312" outlineLevel="1" x14ac:dyDescent="0.2"/>
    <row r="313" outlineLevel="2" x14ac:dyDescent="0.2"/>
    <row r="314" outlineLevel="2" x14ac:dyDescent="0.2"/>
    <row r="315" outlineLevel="2" x14ac:dyDescent="0.2"/>
    <row r="316" outlineLevel="2" x14ac:dyDescent="0.2"/>
    <row r="317" outlineLevel="2" x14ac:dyDescent="0.2"/>
    <row r="318" outlineLevel="2" x14ac:dyDescent="0.2"/>
    <row r="319" outlineLevel="2" x14ac:dyDescent="0.2"/>
    <row r="320" outlineLevel="2" x14ac:dyDescent="0.2"/>
    <row r="321" outlineLevel="2" x14ac:dyDescent="0.2"/>
    <row r="322" outlineLevel="2" x14ac:dyDescent="0.2"/>
    <row r="323" outlineLevel="2" x14ac:dyDescent="0.2"/>
    <row r="324" outlineLevel="2" x14ac:dyDescent="0.2"/>
    <row r="325" outlineLevel="1" x14ac:dyDescent="0.2"/>
    <row r="326" outlineLevel="2" x14ac:dyDescent="0.2"/>
    <row r="327" outlineLevel="2" x14ac:dyDescent="0.2"/>
    <row r="328" outlineLevel="2" x14ac:dyDescent="0.2"/>
    <row r="329" outlineLevel="2" x14ac:dyDescent="0.2"/>
    <row r="330" outlineLevel="2" x14ac:dyDescent="0.2"/>
    <row r="331" outlineLevel="2" x14ac:dyDescent="0.2"/>
    <row r="332" outlineLevel="2" x14ac:dyDescent="0.2"/>
    <row r="333" outlineLevel="2" x14ac:dyDescent="0.2"/>
    <row r="334" outlineLevel="2" x14ac:dyDescent="0.2"/>
    <row r="335" outlineLevel="2" x14ac:dyDescent="0.2"/>
    <row r="336" outlineLevel="2" x14ac:dyDescent="0.2"/>
    <row r="337" outlineLevel="2" x14ac:dyDescent="0.2"/>
    <row r="338" outlineLevel="1" x14ac:dyDescent="0.2"/>
    <row r="339" outlineLevel="2" x14ac:dyDescent="0.2"/>
    <row r="340" outlineLevel="2" x14ac:dyDescent="0.2"/>
    <row r="341" outlineLevel="2" x14ac:dyDescent="0.2"/>
    <row r="342" outlineLevel="2" x14ac:dyDescent="0.2"/>
    <row r="343" outlineLevel="2" x14ac:dyDescent="0.2"/>
    <row r="344" outlineLevel="2" x14ac:dyDescent="0.2"/>
    <row r="345" outlineLevel="2" x14ac:dyDescent="0.2"/>
    <row r="346" outlineLevel="2" x14ac:dyDescent="0.2"/>
    <row r="347" outlineLevel="2" x14ac:dyDescent="0.2"/>
    <row r="348" outlineLevel="2" x14ac:dyDescent="0.2"/>
    <row r="349" outlineLevel="2" x14ac:dyDescent="0.2"/>
    <row r="350" outlineLevel="2" x14ac:dyDescent="0.2"/>
    <row r="351" outlineLevel="1" x14ac:dyDescent="0.2"/>
    <row r="352" outlineLevel="2" x14ac:dyDescent="0.2"/>
    <row r="353" outlineLevel="2" x14ac:dyDescent="0.2"/>
    <row r="354" outlineLevel="2" x14ac:dyDescent="0.2"/>
    <row r="355" outlineLevel="2" x14ac:dyDescent="0.2"/>
    <row r="356" outlineLevel="2" x14ac:dyDescent="0.2"/>
    <row r="357" outlineLevel="2" x14ac:dyDescent="0.2"/>
    <row r="358" outlineLevel="2" x14ac:dyDescent="0.2"/>
    <row r="359" outlineLevel="2" x14ac:dyDescent="0.2"/>
    <row r="360" outlineLevel="2" x14ac:dyDescent="0.2"/>
    <row r="361" outlineLevel="2" x14ac:dyDescent="0.2"/>
    <row r="362" outlineLevel="2" x14ac:dyDescent="0.2"/>
    <row r="363" outlineLevel="2" x14ac:dyDescent="0.2"/>
    <row r="364" outlineLevel="1" x14ac:dyDescent="0.2"/>
    <row r="365" outlineLevel="2" x14ac:dyDescent="0.2"/>
    <row r="366" outlineLevel="2" x14ac:dyDescent="0.2"/>
    <row r="367" outlineLevel="2" x14ac:dyDescent="0.2"/>
    <row r="368" outlineLevel="2" x14ac:dyDescent="0.2"/>
    <row r="369" outlineLevel="2" x14ac:dyDescent="0.2"/>
    <row r="370" outlineLevel="2" x14ac:dyDescent="0.2"/>
    <row r="371" outlineLevel="2" x14ac:dyDescent="0.2"/>
    <row r="372" outlineLevel="2" x14ac:dyDescent="0.2"/>
    <row r="373" outlineLevel="2" x14ac:dyDescent="0.2"/>
    <row r="374" outlineLevel="2" x14ac:dyDescent="0.2"/>
    <row r="375" outlineLevel="2" x14ac:dyDescent="0.2"/>
    <row r="376" outlineLevel="2" x14ac:dyDescent="0.2"/>
    <row r="377" outlineLevel="1" x14ac:dyDescent="0.2"/>
    <row r="378" outlineLevel="2" x14ac:dyDescent="0.2"/>
    <row r="379" outlineLevel="2" x14ac:dyDescent="0.2"/>
    <row r="380" outlineLevel="2" x14ac:dyDescent="0.2"/>
    <row r="381" outlineLevel="2" x14ac:dyDescent="0.2"/>
    <row r="382" outlineLevel="2" x14ac:dyDescent="0.2"/>
    <row r="383" outlineLevel="2" x14ac:dyDescent="0.2"/>
    <row r="384" outlineLevel="2" x14ac:dyDescent="0.2"/>
    <row r="385" outlineLevel="2" x14ac:dyDescent="0.2"/>
    <row r="386" outlineLevel="2" x14ac:dyDescent="0.2"/>
    <row r="387" outlineLevel="2" x14ac:dyDescent="0.2"/>
    <row r="388" outlineLevel="2" x14ac:dyDescent="0.2"/>
    <row r="389" outlineLevel="2" x14ac:dyDescent="0.2"/>
    <row r="390" outlineLevel="1" x14ac:dyDescent="0.2"/>
    <row r="391" outlineLevel="2" x14ac:dyDescent="0.2"/>
    <row r="392" outlineLevel="2" x14ac:dyDescent="0.2"/>
    <row r="393" outlineLevel="2" x14ac:dyDescent="0.2"/>
    <row r="394" outlineLevel="2" x14ac:dyDescent="0.2"/>
    <row r="395" outlineLevel="2" x14ac:dyDescent="0.2"/>
    <row r="396" outlineLevel="2" x14ac:dyDescent="0.2"/>
    <row r="397" outlineLevel="2" x14ac:dyDescent="0.2"/>
    <row r="398" outlineLevel="2" x14ac:dyDescent="0.2"/>
    <row r="399" outlineLevel="2" x14ac:dyDescent="0.2"/>
    <row r="400" outlineLevel="2" x14ac:dyDescent="0.2"/>
    <row r="401" outlineLevel="2" x14ac:dyDescent="0.2"/>
    <row r="402" outlineLevel="2" x14ac:dyDescent="0.2"/>
    <row r="403" outlineLevel="1" x14ac:dyDescent="0.2"/>
  </sheetData>
  <phoneticPr fontId="0" type="noConversion"/>
  <pageMargins left="0.75" right="0.75" top="1" bottom="1" header="0.5" footer="0.5"/>
  <pageSetup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 Goodall's Loan</vt:lpstr>
    </vt:vector>
  </TitlesOfParts>
  <Company>Software Artisans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Allan Zaslaw</dc:creator>
  <cp:lastModifiedBy>Alex Katz</cp:lastModifiedBy>
  <dcterms:created xsi:type="dcterms:W3CDTF">2002-09-18T20:12:05Z</dcterms:created>
  <dcterms:modified xsi:type="dcterms:W3CDTF">2013-06-25T20:27:14Z</dcterms:modified>
</cp:coreProperties>
</file>